
<file path=[Content_Types].xml><?xml version="1.0" encoding="utf-8"?>
<Types xmlns="http://schemas.openxmlformats.org/package/2006/content-types">
  <Default Extension="bin" ContentType="application/vnd.openxmlformats-officedocument.oleObject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rs-olofnilsson/Documents/Beräkningsfiler/"/>
    </mc:Choice>
  </mc:AlternateContent>
  <xr:revisionPtr revIDLastSave="0" documentId="8_{A486D1F1-31C0-924C-BF4E-936E21E1AE31}" xr6:coauthVersionLast="43" xr6:coauthVersionMax="43" xr10:uidLastSave="{00000000-0000-0000-0000-000000000000}"/>
  <bookViews>
    <workbookView xWindow="4600" yWindow="3200" windowWidth="27440" windowHeight="16560" xr2:uid="{E3F8928E-19E0-F246-9F86-09A1F9F95C93}"/>
  </bookViews>
  <sheets>
    <sheet name="Mättnadsånghalt (2)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0" i="1" l="1"/>
  <c r="C59" i="1"/>
  <c r="Q58" i="1"/>
  <c r="C58" i="1"/>
  <c r="Q57" i="1"/>
  <c r="C57" i="1"/>
  <c r="Q56" i="1"/>
  <c r="C56" i="1"/>
  <c r="Q55" i="1"/>
  <c r="C55" i="1"/>
  <c r="Q54" i="1"/>
  <c r="C54" i="1"/>
  <c r="Q53" i="1"/>
  <c r="C53" i="1"/>
  <c r="Q52" i="1"/>
  <c r="C52" i="1"/>
  <c r="Q51" i="1"/>
  <c r="C51" i="1"/>
  <c r="Q50" i="1"/>
  <c r="C50" i="1"/>
  <c r="Q49" i="1"/>
  <c r="C49" i="1"/>
  <c r="Q48" i="1"/>
  <c r="C48" i="1"/>
  <c r="Q47" i="1"/>
  <c r="C47" i="1"/>
  <c r="Q46" i="1"/>
  <c r="C46" i="1"/>
  <c r="Q45" i="1"/>
  <c r="C45" i="1"/>
  <c r="Q44" i="1"/>
  <c r="C44" i="1"/>
  <c r="Q43" i="1"/>
  <c r="C43" i="1"/>
  <c r="Q42" i="1"/>
  <c r="C42" i="1"/>
  <c r="Q41" i="1"/>
  <c r="C41" i="1"/>
  <c r="Q40" i="1"/>
  <c r="C40" i="1"/>
  <c r="Q39" i="1"/>
  <c r="C39" i="1"/>
  <c r="Q38" i="1"/>
  <c r="C38" i="1"/>
  <c r="Q37" i="1"/>
  <c r="C37" i="1"/>
  <c r="Q36" i="1"/>
  <c r="C36" i="1"/>
  <c r="Q35" i="1"/>
  <c r="C35" i="1"/>
  <c r="Q34" i="1"/>
  <c r="C34" i="1"/>
  <c r="Q33" i="1"/>
  <c r="C33" i="1"/>
  <c r="Q32" i="1"/>
  <c r="C32" i="1"/>
  <c r="Q31" i="1"/>
  <c r="C31" i="1"/>
  <c r="Q30" i="1"/>
  <c r="C30" i="1"/>
  <c r="Q29" i="1"/>
  <c r="C29" i="1"/>
  <c r="Q28" i="1"/>
  <c r="C28" i="1"/>
  <c r="Q27" i="1"/>
  <c r="C27" i="1"/>
  <c r="Q26" i="1"/>
  <c r="C26" i="1"/>
  <c r="Q25" i="1"/>
  <c r="C25" i="1"/>
  <c r="Q24" i="1"/>
  <c r="C24" i="1"/>
  <c r="Q23" i="1"/>
  <c r="C23" i="1"/>
  <c r="Q22" i="1"/>
  <c r="C22" i="1"/>
  <c r="Q21" i="1"/>
  <c r="C21" i="1"/>
  <c r="Q20" i="1"/>
  <c r="C20" i="1"/>
  <c r="Q19" i="1"/>
  <c r="C19" i="1"/>
  <c r="Q18" i="1"/>
  <c r="C18" i="1"/>
  <c r="Q17" i="1"/>
  <c r="C17" i="1"/>
  <c r="Q16" i="1"/>
  <c r="C16" i="1"/>
  <c r="Q15" i="1"/>
  <c r="C15" i="1"/>
  <c r="Q14" i="1"/>
  <c r="C14" i="1"/>
  <c r="Q13" i="1"/>
  <c r="C13" i="1"/>
  <c r="Q12" i="1"/>
  <c r="C12" i="1"/>
  <c r="Q11" i="1"/>
  <c r="C11" i="1"/>
  <c r="Q10" i="1"/>
  <c r="C10" i="1"/>
  <c r="Q9" i="1"/>
  <c r="Q8" i="1"/>
  <c r="D4" i="1"/>
  <c r="E4" i="1" s="1"/>
</calcChain>
</file>

<file path=xl/sharedStrings.xml><?xml version="1.0" encoding="utf-8"?>
<sst xmlns="http://schemas.openxmlformats.org/spreadsheetml/2006/main" count="18" uniqueCount="17">
  <si>
    <t>MÄTTNADSÅNGHALT/ÅNGHALT</t>
    <phoneticPr fontId="0" type="noConversion"/>
  </si>
  <si>
    <t>2011-10-10/L-O Nilsson</t>
    <phoneticPr fontId="0" type="noConversion"/>
  </si>
  <si>
    <t>RF (%)</t>
    <phoneticPr fontId="0" type="noConversion"/>
  </si>
  <si>
    <r>
      <t>T (</t>
    </r>
    <r>
      <rPr>
        <sz val="10"/>
        <rFont val="Calibri"/>
        <family val="2"/>
      </rPr>
      <t>°</t>
    </r>
    <r>
      <rPr>
        <sz val="10"/>
        <rFont val="Arial"/>
        <family val="2"/>
      </rPr>
      <t>C)</t>
    </r>
  </si>
  <si>
    <r>
      <t>v</t>
    </r>
    <r>
      <rPr>
        <i/>
        <vertAlign val="subscript"/>
        <sz val="10"/>
        <rFont val="Arial"/>
        <family val="2"/>
      </rPr>
      <t>s</t>
    </r>
  </si>
  <si>
    <t>v</t>
  </si>
  <si>
    <t>T &lt; 0°C</t>
    <phoneticPr fontId="0" type="noConversion"/>
  </si>
  <si>
    <t>T &gt; 0°C</t>
    <phoneticPr fontId="0" type="noConversion"/>
  </si>
  <si>
    <t>Bara Gula celler får ändras!</t>
    <phoneticPr fontId="0" type="noConversion"/>
  </si>
  <si>
    <r>
      <t>g/m</t>
    </r>
    <r>
      <rPr>
        <vertAlign val="superscript"/>
        <sz val="10"/>
        <rFont val="Arial"/>
        <family val="2"/>
      </rPr>
      <t>3</t>
    </r>
  </si>
  <si>
    <t xml:space="preserve">Ekvation: </t>
    <phoneticPr fontId="0" type="noConversion"/>
  </si>
  <si>
    <t>a=</t>
    <phoneticPr fontId="0" type="noConversion"/>
  </si>
  <si>
    <r>
      <t>(T</t>
    </r>
    <r>
      <rPr>
        <vertAlign val="subscript"/>
        <sz val="8"/>
        <rFont val="Arial"/>
        <family val="2"/>
      </rPr>
      <t>abs</t>
    </r>
    <r>
      <rPr>
        <sz val="8"/>
        <rFont val="Arial"/>
        <family val="2"/>
      </rPr>
      <t xml:space="preserve"> = absoluttemperaturen)</t>
    </r>
  </si>
  <si>
    <t>b=</t>
    <phoneticPr fontId="0" type="noConversion"/>
  </si>
  <si>
    <t>Jämförelse:</t>
    <phoneticPr fontId="0" type="noConversion"/>
  </si>
  <si>
    <t>Ekvation</t>
    <phoneticPr fontId="0" type="noConversion"/>
  </si>
  <si>
    <r>
      <t>v</t>
    </r>
    <r>
      <rPr>
        <vertAlign val="subscript"/>
        <sz val="10"/>
        <rFont val="Arial"/>
        <family val="2"/>
      </rPr>
      <t>s</t>
    </r>
    <r>
      <rPr>
        <sz val="10"/>
        <rFont val="Arial"/>
        <family val="2"/>
      </rPr>
      <t xml:space="preserve"> ur FHB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</si>
</sst>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Calibri"/>
      <family val="2"/>
    </font>
    <font>
      <i/>
      <sz val="10"/>
      <name val="Arial"/>
      <family val="2"/>
    </font>
    <font>
      <i/>
      <vertAlign val="subscript"/>
      <sz val="10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vertAlign val="subscript"/>
      <sz val="8"/>
      <name val="Arial"/>
      <family val="2"/>
    </font>
    <font>
      <vertAlign val="subscript"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2" fillId="0" borderId="2" xfId="0" applyFont="1" applyBorder="1" applyAlignment="1">
      <alignment horizontal="left"/>
    </xf>
    <xf numFmtId="0" fontId="0" fillId="0" borderId="3" xfId="0" applyBorder="1"/>
    <xf numFmtId="0" fontId="0" fillId="2" borderId="0" xfId="0" applyFill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2" fontId="0" fillId="4" borderId="5" xfId="0" applyNumberFormat="1" applyFill="1" applyBorder="1"/>
    <xf numFmtId="0" fontId="0" fillId="0" borderId="0" xfId="0" applyBorder="1"/>
    <xf numFmtId="0" fontId="0" fillId="0" borderId="6" xfId="0" applyBorder="1"/>
    <xf numFmtId="0" fontId="6" fillId="5" borderId="7" xfId="0" applyFont="1" applyFill="1" applyBorder="1"/>
    <xf numFmtId="0" fontId="6" fillId="5" borderId="0" xfId="0" applyFont="1" applyFill="1" applyBorder="1"/>
    <xf numFmtId="0" fontId="0" fillId="0" borderId="0" xfId="0" applyBorder="1" applyAlignment="1">
      <alignment horizontal="right"/>
    </xf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6" fillId="0" borderId="10" xfId="0" applyFont="1" applyBorder="1" applyAlignment="1"/>
    <xf numFmtId="0" fontId="0" fillId="0" borderId="10" xfId="0" applyBorder="1" applyAlignment="1"/>
    <xf numFmtId="0" fontId="0" fillId="0" borderId="10" xfId="0" applyBorder="1" applyAlignment="1">
      <alignment horizontal="right"/>
    </xf>
    <xf numFmtId="0" fontId="0" fillId="0" borderId="11" xfId="0" applyBorder="1"/>
    <xf numFmtId="0" fontId="0" fillId="0" borderId="12" xfId="0" applyBorder="1"/>
    <xf numFmtId="0" fontId="1" fillId="0" borderId="0" xfId="0" applyFont="1" applyBorder="1" applyAlignment="1">
      <alignment horizont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91387112104799"/>
          <c:y val="1.33890111019286E-2"/>
          <c:w val="0.81733672848580996"/>
          <c:h val="0.88139219274837699"/>
        </c:manualLayout>
      </c:layout>
      <c:scatterChart>
        <c:scatterStyle val="smoothMarker"/>
        <c:varyColors val="0"/>
        <c:ser>
          <c:idx val="0"/>
          <c:order val="0"/>
          <c:spPr>
            <a:ln w="3175" cmpd="sng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'Mättnadsånghalt (2)'!$B$10:$B$60</c:f>
              <c:numCache>
                <c:formatCode>General</c:formatCode>
                <c:ptCount val="5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</c:numCache>
            </c:numRef>
          </c:xVal>
          <c:yVal>
            <c:numRef>
              <c:f>'Mättnadsånghalt (2)'!$C$10:$C$60</c:f>
              <c:numCache>
                <c:formatCode>0.00</c:formatCode>
                <c:ptCount val="51"/>
                <c:pt idx="0">
                  <c:v>2.1459417651388994</c:v>
                </c:pt>
                <c:pt idx="1">
                  <c:v>2.3350839649974193</c:v>
                </c:pt>
                <c:pt idx="2">
                  <c:v>2.5392787205314624</c:v>
                </c:pt>
                <c:pt idx="3">
                  <c:v>2.7595906581833822</c:v>
                </c:pt>
                <c:pt idx="4">
                  <c:v>2.9971498159235002</c:v>
                </c:pt>
                <c:pt idx="5">
                  <c:v>3.2531550118696781</c:v>
                </c:pt>
                <c:pt idx="6">
                  <c:v>3.5288773491954464</c:v>
                </c:pt>
                <c:pt idx="7">
                  <c:v>3.8256638610382763</c:v>
                </c:pt>
                <c:pt idx="8">
                  <c:v>4.1449412991488446</c:v>
                </c:pt>
                <c:pt idx="9">
                  <c:v>4.4882200700484072</c:v>
                </c:pt>
                <c:pt idx="10">
                  <c:v>4.8570983224858253</c:v>
                </c:pt>
                <c:pt idx="11">
                  <c:v>5.225884997780839</c:v>
                </c:pt>
                <c:pt idx="12">
                  <c:v>5.5884346970581795</c:v>
                </c:pt>
                <c:pt idx="13">
                  <c:v>5.9732342336324304</c:v>
                </c:pt>
                <c:pt idx="14">
                  <c:v>6.3814625802020739</c:v>
                </c:pt>
                <c:pt idx="15">
                  <c:v>6.8143506194156069</c:v>
                </c:pt>
                <c:pt idx="16">
                  <c:v>7.2731829141105537</c:v>
                </c:pt>
                <c:pt idx="17">
                  <c:v>7.7592995168928312</c:v>
                </c:pt>
                <c:pt idx="18">
                  <c:v>8.2740978192367471</c:v>
                </c:pt>
                <c:pt idx="19">
                  <c:v>8.8190344402660426</c:v>
                </c:pt>
                <c:pt idx="20">
                  <c:v>9.3956271553580546</c:v>
                </c:pt>
                <c:pt idx="21">
                  <c:v>10.005456864693075</c:v>
                </c:pt>
                <c:pt idx="22">
                  <c:v>10.650169601851895</c:v>
                </c:pt>
                <c:pt idx="23">
                  <c:v>11.33147858254423</c:v>
                </c:pt>
                <c:pt idx="24">
                  <c:v>12.051166293531059</c:v>
                </c:pt>
                <c:pt idx="25">
                  <c:v>12.811086621783215</c:v>
                </c:pt>
                <c:pt idx="26">
                  <c:v>13.613167023899065</c:v>
                </c:pt>
                <c:pt idx="27">
                  <c:v>14.459410735782807</c:v>
                </c:pt>
                <c:pt idx="28">
                  <c:v>15.351899022564536</c:v>
                </c:pt>
                <c:pt idx="29">
                  <c:v>16.292793468722884</c:v>
                </c:pt>
                <c:pt idx="30">
                  <c:v>17.284338308349703</c:v>
                </c:pt>
                <c:pt idx="31">
                  <c:v>18.328862795475828</c:v>
                </c:pt>
                <c:pt idx="32">
                  <c:v>19.428783614355712</c:v>
                </c:pt>
                <c:pt idx="33">
                  <c:v>20.58660732958808</c:v>
                </c:pt>
                <c:pt idx="34">
                  <c:v>21.804932875929047</c:v>
                </c:pt>
                <c:pt idx="35">
                  <c:v>23.086454087631392</c:v>
                </c:pt>
                <c:pt idx="36">
                  <c:v>24.433962267126685</c:v>
                </c:pt>
                <c:pt idx="37">
                  <c:v>25.850348792840826</c:v>
                </c:pt>
                <c:pt idx="38">
                  <c:v>27.338607765917715</c:v>
                </c:pt>
                <c:pt idx="39">
                  <c:v>28.901838695601441</c:v>
                </c:pt>
                <c:pt idx="40">
                  <c:v>30.543249223009067</c:v>
                </c:pt>
                <c:pt idx="41">
                  <c:v>32.266157883003459</c:v>
                </c:pt>
                <c:pt idx="42">
                  <c:v>34.073996903857477</c:v>
                </c:pt>
                <c:pt idx="43">
                  <c:v>35.970315044378168</c:v>
                </c:pt>
                <c:pt idx="44">
                  <c:v>37.958780468142237</c:v>
                </c:pt>
                <c:pt idx="45">
                  <c:v>40.043183654470525</c:v>
                </c:pt>
                <c:pt idx="46">
                  <c:v>42.227440345752818</c:v>
                </c:pt>
                <c:pt idx="47">
                  <c:v>44.5155945307135</c:v>
                </c:pt>
                <c:pt idx="48">
                  <c:v>46.911821463187465</c:v>
                </c:pt>
                <c:pt idx="49">
                  <c:v>49.420430715960535</c:v>
                </c:pt>
                <c:pt idx="50">
                  <c:v>52.045869269204317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F9E-0A4F-B680-47FC8F569543}"/>
            </c:ext>
          </c:extLst>
        </c:ser>
        <c:ser>
          <c:idx val="1"/>
          <c:order val="1"/>
          <c:tx>
            <c:strRef>
              <c:f>'Mättnadsånghalt (2)'!$D$9</c:f>
              <c:strCache>
                <c:ptCount val="1"/>
                <c:pt idx="0">
                  <c:v>vs ur FHB</c:v>
                </c:pt>
              </c:strCache>
            </c:strRef>
          </c:tx>
          <c:spPr>
            <a:ln w="3175" cmpd="sng"/>
          </c:spPr>
          <c:marker>
            <c:symbol val="x"/>
            <c:size val="5"/>
          </c:marker>
          <c:xVal>
            <c:numRef>
              <c:f>'Mättnadsånghalt (2)'!$B$10:$B$50</c:f>
              <c:numCache>
                <c:formatCode>General</c:formatCode>
                <c:ptCount val="4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</c:numCache>
            </c:numRef>
          </c:xVal>
          <c:yVal>
            <c:numRef>
              <c:f>'Mättnadsånghalt (2)'!$D$10:$D$50</c:f>
              <c:numCache>
                <c:formatCode>General</c:formatCode>
                <c:ptCount val="41"/>
                <c:pt idx="0">
                  <c:v>2.14</c:v>
                </c:pt>
                <c:pt idx="1">
                  <c:v>2.33</c:v>
                </c:pt>
                <c:pt idx="2">
                  <c:v>2.5299999999999998</c:v>
                </c:pt>
                <c:pt idx="3">
                  <c:v>2.75</c:v>
                </c:pt>
                <c:pt idx="4">
                  <c:v>2.99</c:v>
                </c:pt>
                <c:pt idx="5">
                  <c:v>3.25</c:v>
                </c:pt>
                <c:pt idx="6">
                  <c:v>3.52</c:v>
                </c:pt>
                <c:pt idx="7">
                  <c:v>3.82</c:v>
                </c:pt>
                <c:pt idx="8">
                  <c:v>4.1399999999999997</c:v>
                </c:pt>
                <c:pt idx="9">
                  <c:v>4.49</c:v>
                </c:pt>
                <c:pt idx="10">
                  <c:v>4.8600000000000003</c:v>
                </c:pt>
                <c:pt idx="11">
                  <c:v>5.19</c:v>
                </c:pt>
                <c:pt idx="12">
                  <c:v>5.56</c:v>
                </c:pt>
                <c:pt idx="13">
                  <c:v>5.95</c:v>
                </c:pt>
                <c:pt idx="14">
                  <c:v>6.36</c:v>
                </c:pt>
                <c:pt idx="15">
                  <c:v>6.8</c:v>
                </c:pt>
                <c:pt idx="16">
                  <c:v>7.27</c:v>
                </c:pt>
                <c:pt idx="17">
                  <c:v>7.76</c:v>
                </c:pt>
                <c:pt idx="18">
                  <c:v>8.2799999999999994</c:v>
                </c:pt>
                <c:pt idx="19">
                  <c:v>8.83</c:v>
                </c:pt>
                <c:pt idx="20">
                  <c:v>9.41</c:v>
                </c:pt>
                <c:pt idx="21">
                  <c:v>10.02</c:v>
                </c:pt>
                <c:pt idx="22">
                  <c:v>10.67</c:v>
                </c:pt>
                <c:pt idx="23">
                  <c:v>11.35</c:v>
                </c:pt>
                <c:pt idx="24">
                  <c:v>12.07</c:v>
                </c:pt>
                <c:pt idx="25">
                  <c:v>12.83</c:v>
                </c:pt>
                <c:pt idx="26">
                  <c:v>13.63</c:v>
                </c:pt>
                <c:pt idx="27">
                  <c:v>14.48</c:v>
                </c:pt>
                <c:pt idx="28">
                  <c:v>15.36</c:v>
                </c:pt>
                <c:pt idx="29">
                  <c:v>16.3</c:v>
                </c:pt>
                <c:pt idx="30">
                  <c:v>17.28</c:v>
                </c:pt>
                <c:pt idx="31">
                  <c:v>18.32</c:v>
                </c:pt>
                <c:pt idx="32">
                  <c:v>19.41</c:v>
                </c:pt>
                <c:pt idx="33">
                  <c:v>20.55</c:v>
                </c:pt>
                <c:pt idx="34">
                  <c:v>21.75</c:v>
                </c:pt>
                <c:pt idx="35">
                  <c:v>23.01</c:v>
                </c:pt>
                <c:pt idx="36">
                  <c:v>24.33</c:v>
                </c:pt>
                <c:pt idx="37">
                  <c:v>25.72</c:v>
                </c:pt>
                <c:pt idx="38">
                  <c:v>27.18</c:v>
                </c:pt>
                <c:pt idx="39">
                  <c:v>28.71</c:v>
                </c:pt>
                <c:pt idx="40">
                  <c:v>30.31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F9E-0A4F-B680-47FC8F569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7283096"/>
        <c:axId val="2037290696"/>
      </c:scatterChart>
      <c:valAx>
        <c:axId val="2037283096"/>
        <c:scaling>
          <c:orientation val="minMax"/>
          <c:max val="40"/>
          <c:min val="-1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1200"/>
                  <a:t>Temperatur [°C]</a:t>
                </a:r>
              </a:p>
            </c:rich>
          </c:tx>
          <c:layout>
            <c:manualLayout>
              <c:xMode val="edge"/>
              <c:yMode val="edge"/>
              <c:x val="0.44843085150646"/>
              <c:y val="0.954775414481818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2037290696"/>
        <c:crosses val="autoZero"/>
        <c:crossBetween val="midCat"/>
      </c:valAx>
      <c:valAx>
        <c:axId val="2037290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SE" sz="1400" b="0" i="0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Mättnadsånghalt </a:t>
                </a:r>
                <a:r>
                  <a:rPr lang="sv-SE" sz="1400" b="0" i="1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v</a:t>
                </a:r>
                <a:r>
                  <a:rPr lang="sv-SE" sz="1400" b="0" i="0" strike="noStrike" baseline="-2500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s</a:t>
                </a:r>
                <a:r>
                  <a:rPr lang="sv-SE" sz="1400" b="0" i="0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 [g/m</a:t>
                </a:r>
                <a:r>
                  <a:rPr lang="sv-SE" sz="1400" b="0" i="0" strike="noStrike" baseline="3000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3</a:t>
                </a:r>
                <a:r>
                  <a:rPr lang="sv-SE" sz="1400" b="1" i="0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]</a:t>
                </a:r>
              </a:p>
            </c:rich>
          </c:tx>
          <c:layout>
            <c:manualLayout>
              <c:xMode val="edge"/>
              <c:yMode val="edge"/>
              <c:x val="2.9147958446941701E-2"/>
              <c:y val="0.157894621381282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2037283096"/>
        <c:crossesAt val="-10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60876850057099"/>
          <c:y val="1.33890111019286E-2"/>
          <c:w val="0.76199461232106802"/>
          <c:h val="0.77131237853625001"/>
        </c:manualLayout>
      </c:layout>
      <c:scatterChart>
        <c:scatterStyle val="smoothMarker"/>
        <c:varyColors val="0"/>
        <c:ser>
          <c:idx val="0"/>
          <c:order val="0"/>
          <c:spPr>
            <a:ln w="3175" cmpd="sng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'Mättnadsånghalt (2)'!$B$10:$B$60</c:f>
              <c:numCache>
                <c:formatCode>General</c:formatCode>
                <c:ptCount val="5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</c:numCache>
            </c:numRef>
          </c:xVal>
          <c:yVal>
            <c:numRef>
              <c:f>'Mättnadsånghalt (2)'!$C$10:$C$60</c:f>
              <c:numCache>
                <c:formatCode>0.00</c:formatCode>
                <c:ptCount val="51"/>
                <c:pt idx="0">
                  <c:v>2.1459417651388994</c:v>
                </c:pt>
                <c:pt idx="1">
                  <c:v>2.3350839649974193</c:v>
                </c:pt>
                <c:pt idx="2">
                  <c:v>2.5392787205314624</c:v>
                </c:pt>
                <c:pt idx="3">
                  <c:v>2.7595906581833822</c:v>
                </c:pt>
                <c:pt idx="4">
                  <c:v>2.9971498159235002</c:v>
                </c:pt>
                <c:pt idx="5">
                  <c:v>3.2531550118696781</c:v>
                </c:pt>
                <c:pt idx="6">
                  <c:v>3.5288773491954464</c:v>
                </c:pt>
                <c:pt idx="7">
                  <c:v>3.8256638610382763</c:v>
                </c:pt>
                <c:pt idx="8">
                  <c:v>4.1449412991488446</c:v>
                </c:pt>
                <c:pt idx="9">
                  <c:v>4.4882200700484072</c:v>
                </c:pt>
                <c:pt idx="10">
                  <c:v>4.8570983224858253</c:v>
                </c:pt>
                <c:pt idx="11">
                  <c:v>5.225884997780839</c:v>
                </c:pt>
                <c:pt idx="12">
                  <c:v>5.5884346970581795</c:v>
                </c:pt>
                <c:pt idx="13">
                  <c:v>5.9732342336324304</c:v>
                </c:pt>
                <c:pt idx="14">
                  <c:v>6.3814625802020739</c:v>
                </c:pt>
                <c:pt idx="15">
                  <c:v>6.8143506194156069</c:v>
                </c:pt>
                <c:pt idx="16">
                  <c:v>7.2731829141105537</c:v>
                </c:pt>
                <c:pt idx="17">
                  <c:v>7.7592995168928312</c:v>
                </c:pt>
                <c:pt idx="18">
                  <c:v>8.2740978192367471</c:v>
                </c:pt>
                <c:pt idx="19">
                  <c:v>8.8190344402660426</c:v>
                </c:pt>
                <c:pt idx="20">
                  <c:v>9.3956271553580546</c:v>
                </c:pt>
                <c:pt idx="21">
                  <c:v>10.005456864693075</c:v>
                </c:pt>
                <c:pt idx="22">
                  <c:v>10.650169601851895</c:v>
                </c:pt>
                <c:pt idx="23">
                  <c:v>11.33147858254423</c:v>
                </c:pt>
                <c:pt idx="24">
                  <c:v>12.051166293531059</c:v>
                </c:pt>
                <c:pt idx="25">
                  <c:v>12.811086621783215</c:v>
                </c:pt>
                <c:pt idx="26">
                  <c:v>13.613167023899065</c:v>
                </c:pt>
                <c:pt idx="27">
                  <c:v>14.459410735782807</c:v>
                </c:pt>
                <c:pt idx="28">
                  <c:v>15.351899022564536</c:v>
                </c:pt>
                <c:pt idx="29">
                  <c:v>16.292793468722884</c:v>
                </c:pt>
                <c:pt idx="30">
                  <c:v>17.284338308349703</c:v>
                </c:pt>
                <c:pt idx="31">
                  <c:v>18.328862795475828</c:v>
                </c:pt>
                <c:pt idx="32">
                  <c:v>19.428783614355712</c:v>
                </c:pt>
                <c:pt idx="33">
                  <c:v>20.58660732958808</c:v>
                </c:pt>
                <c:pt idx="34">
                  <c:v>21.804932875929047</c:v>
                </c:pt>
                <c:pt idx="35">
                  <c:v>23.086454087631392</c:v>
                </c:pt>
                <c:pt idx="36">
                  <c:v>24.433962267126685</c:v>
                </c:pt>
                <c:pt idx="37">
                  <c:v>25.850348792840826</c:v>
                </c:pt>
                <c:pt idx="38">
                  <c:v>27.338607765917715</c:v>
                </c:pt>
                <c:pt idx="39">
                  <c:v>28.901838695601441</c:v>
                </c:pt>
                <c:pt idx="40">
                  <c:v>30.543249223009067</c:v>
                </c:pt>
                <c:pt idx="41">
                  <c:v>32.266157883003459</c:v>
                </c:pt>
                <c:pt idx="42">
                  <c:v>34.073996903857477</c:v>
                </c:pt>
                <c:pt idx="43">
                  <c:v>35.970315044378168</c:v>
                </c:pt>
                <c:pt idx="44">
                  <c:v>37.958780468142237</c:v>
                </c:pt>
                <c:pt idx="45">
                  <c:v>40.043183654470525</c:v>
                </c:pt>
                <c:pt idx="46">
                  <c:v>42.227440345752818</c:v>
                </c:pt>
                <c:pt idx="47">
                  <c:v>44.5155945307135</c:v>
                </c:pt>
                <c:pt idx="48">
                  <c:v>46.911821463187465</c:v>
                </c:pt>
                <c:pt idx="49">
                  <c:v>49.420430715960535</c:v>
                </c:pt>
                <c:pt idx="50">
                  <c:v>52.045869269204317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AC1-DA41-99D5-4B57A00D28E1}"/>
            </c:ext>
          </c:extLst>
        </c:ser>
        <c:ser>
          <c:idx val="1"/>
          <c:order val="1"/>
          <c:tx>
            <c:strRef>
              <c:f>'Mättnadsånghalt (2)'!$D$9</c:f>
              <c:strCache>
                <c:ptCount val="1"/>
                <c:pt idx="0">
                  <c:v>vs ur FHB</c:v>
                </c:pt>
              </c:strCache>
            </c:strRef>
          </c:tx>
          <c:spPr>
            <a:ln w="3175" cmpd="sng"/>
          </c:spPr>
          <c:marker>
            <c:symbol val="x"/>
            <c:size val="5"/>
          </c:marker>
          <c:xVal>
            <c:numRef>
              <c:f>'Mättnadsånghalt (2)'!$B$10:$B$50</c:f>
              <c:numCache>
                <c:formatCode>General</c:formatCode>
                <c:ptCount val="4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</c:numCache>
            </c:numRef>
          </c:xVal>
          <c:yVal>
            <c:numRef>
              <c:f>'Mättnadsånghalt (2)'!$D$10:$D$50</c:f>
              <c:numCache>
                <c:formatCode>General</c:formatCode>
                <c:ptCount val="41"/>
                <c:pt idx="0">
                  <c:v>2.14</c:v>
                </c:pt>
                <c:pt idx="1">
                  <c:v>2.33</c:v>
                </c:pt>
                <c:pt idx="2">
                  <c:v>2.5299999999999998</c:v>
                </c:pt>
                <c:pt idx="3">
                  <c:v>2.75</c:v>
                </c:pt>
                <c:pt idx="4">
                  <c:v>2.99</c:v>
                </c:pt>
                <c:pt idx="5">
                  <c:v>3.25</c:v>
                </c:pt>
                <c:pt idx="6">
                  <c:v>3.52</c:v>
                </c:pt>
                <c:pt idx="7">
                  <c:v>3.82</c:v>
                </c:pt>
                <c:pt idx="8">
                  <c:v>4.1399999999999997</c:v>
                </c:pt>
                <c:pt idx="9">
                  <c:v>4.49</c:v>
                </c:pt>
                <c:pt idx="10">
                  <c:v>4.8600000000000003</c:v>
                </c:pt>
                <c:pt idx="11">
                  <c:v>5.19</c:v>
                </c:pt>
                <c:pt idx="12">
                  <c:v>5.56</c:v>
                </c:pt>
                <c:pt idx="13">
                  <c:v>5.95</c:v>
                </c:pt>
                <c:pt idx="14">
                  <c:v>6.36</c:v>
                </c:pt>
                <c:pt idx="15">
                  <c:v>6.8</c:v>
                </c:pt>
                <c:pt idx="16">
                  <c:v>7.27</c:v>
                </c:pt>
                <c:pt idx="17">
                  <c:v>7.76</c:v>
                </c:pt>
                <c:pt idx="18">
                  <c:v>8.2799999999999994</c:v>
                </c:pt>
                <c:pt idx="19">
                  <c:v>8.83</c:v>
                </c:pt>
                <c:pt idx="20">
                  <c:v>9.41</c:v>
                </c:pt>
                <c:pt idx="21">
                  <c:v>10.02</c:v>
                </c:pt>
                <c:pt idx="22">
                  <c:v>10.67</c:v>
                </c:pt>
                <c:pt idx="23">
                  <c:v>11.35</c:v>
                </c:pt>
                <c:pt idx="24">
                  <c:v>12.07</c:v>
                </c:pt>
                <c:pt idx="25">
                  <c:v>12.83</c:v>
                </c:pt>
                <c:pt idx="26">
                  <c:v>13.63</c:v>
                </c:pt>
                <c:pt idx="27">
                  <c:v>14.48</c:v>
                </c:pt>
                <c:pt idx="28">
                  <c:v>15.36</c:v>
                </c:pt>
                <c:pt idx="29">
                  <c:v>16.3</c:v>
                </c:pt>
                <c:pt idx="30">
                  <c:v>17.28</c:v>
                </c:pt>
                <c:pt idx="31">
                  <c:v>18.32</c:v>
                </c:pt>
                <c:pt idx="32">
                  <c:v>19.41</c:v>
                </c:pt>
                <c:pt idx="33">
                  <c:v>20.55</c:v>
                </c:pt>
                <c:pt idx="34">
                  <c:v>21.75</c:v>
                </c:pt>
                <c:pt idx="35">
                  <c:v>23.01</c:v>
                </c:pt>
                <c:pt idx="36">
                  <c:v>24.33</c:v>
                </c:pt>
                <c:pt idx="37">
                  <c:v>25.72</c:v>
                </c:pt>
                <c:pt idx="38">
                  <c:v>27.18</c:v>
                </c:pt>
                <c:pt idx="39">
                  <c:v>28.71</c:v>
                </c:pt>
                <c:pt idx="40">
                  <c:v>30.31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AC1-DA41-99D5-4B57A00D2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6971368"/>
        <c:axId val="2086964936"/>
      </c:scatterChart>
      <c:valAx>
        <c:axId val="2086971368"/>
        <c:scaling>
          <c:orientation val="minMax"/>
          <c:max val="40"/>
          <c:min val="-1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1200"/>
                  <a:t>Temperatur [°C]</a:t>
                </a:r>
              </a:p>
            </c:rich>
          </c:tx>
          <c:layout>
            <c:manualLayout>
              <c:xMode val="edge"/>
              <c:yMode val="edge"/>
              <c:x val="0.44843085150646"/>
              <c:y val="0.954775414481818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2086964936"/>
        <c:crosses val="autoZero"/>
        <c:crossBetween val="midCat"/>
      </c:valAx>
      <c:valAx>
        <c:axId val="2086964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SE" sz="1400" b="0" i="0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Mättnadsånghalt </a:t>
                </a:r>
                <a:r>
                  <a:rPr lang="sv-SE" sz="1400" b="0" i="1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v</a:t>
                </a:r>
                <a:r>
                  <a:rPr lang="sv-SE" sz="1400" b="0" i="0" strike="noStrike" baseline="-2500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s</a:t>
                </a:r>
                <a:r>
                  <a:rPr lang="sv-SE" sz="1400" b="0" i="0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 [g/m</a:t>
                </a:r>
                <a:r>
                  <a:rPr lang="sv-SE" sz="1400" b="0" i="0" strike="noStrike" baseline="3000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3</a:t>
                </a:r>
                <a:r>
                  <a:rPr lang="sv-SE" sz="1400" b="1" i="0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rPr>
                  <a:t>]</a:t>
                </a:r>
              </a:p>
            </c:rich>
          </c:tx>
          <c:layout>
            <c:manualLayout>
              <c:xMode val="edge"/>
              <c:yMode val="edge"/>
              <c:x val="2.9147958446941701E-2"/>
              <c:y val="0.157894621381282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2086971368"/>
        <c:crossesAt val="-10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53290</xdr:colOff>
      <xdr:row>6</xdr:row>
      <xdr:rowOff>29385</xdr:rowOff>
    </xdr:from>
    <xdr:to>
      <xdr:col>20</xdr:col>
      <xdr:colOff>373945</xdr:colOff>
      <xdr:row>47</xdr:row>
      <xdr:rowOff>148166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9446057-BE14-4641-A792-8A7AE7D3E4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7056</xdr:colOff>
      <xdr:row>7</xdr:row>
      <xdr:rowOff>15521</xdr:rowOff>
    </xdr:from>
    <xdr:to>
      <xdr:col>9</xdr:col>
      <xdr:colOff>656167</xdr:colOff>
      <xdr:row>24</xdr:row>
      <xdr:rowOff>39512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E3B130D7-4915-844C-B3B1-6250E98F19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2</xdr:row>
          <xdr:rowOff>63500</xdr:rowOff>
        </xdr:from>
        <xdr:to>
          <xdr:col>7</xdr:col>
          <xdr:colOff>177800</xdr:colOff>
          <xdr:row>4</xdr:row>
          <xdr:rowOff>139700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5C5D330E-0577-F440-B9B9-3506EB9B4F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CC" mc:Ignorable="a14" a14:legacySpreadsheetColorIndex="42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D-Fuktbera&#776;kningar-LON_2020-06-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ättnadsånghalt (2)"/>
      <sheetName val="Mättnadsånghalt"/>
      <sheetName val="Stationärt Två skikt"/>
      <sheetName val="Fuktutbyte"/>
      <sheetName val="Fukttransportparametrar"/>
    </sheetNames>
    <sheetDataSet>
      <sheetData sheetId="0">
        <row r="9">
          <cell r="D9" t="str">
            <v>vs ur FHB</v>
          </cell>
        </row>
        <row r="10">
          <cell r="B10">
            <v>-10</v>
          </cell>
          <cell r="C10">
            <v>2.1459417651388994</v>
          </cell>
          <cell r="D10">
            <v>2.14</v>
          </cell>
        </row>
        <row r="11">
          <cell r="B11">
            <v>-9</v>
          </cell>
          <cell r="C11">
            <v>2.3350839649974193</v>
          </cell>
          <cell r="D11">
            <v>2.33</v>
          </cell>
        </row>
        <row r="12">
          <cell r="B12">
            <v>-8</v>
          </cell>
          <cell r="C12">
            <v>2.5392787205314624</v>
          </cell>
          <cell r="D12">
            <v>2.5299999999999998</v>
          </cell>
        </row>
        <row r="13">
          <cell r="B13">
            <v>-7</v>
          </cell>
          <cell r="C13">
            <v>2.7595906581833822</v>
          </cell>
          <cell r="D13">
            <v>2.75</v>
          </cell>
        </row>
        <row r="14">
          <cell r="B14">
            <v>-6</v>
          </cell>
          <cell r="C14">
            <v>2.9971498159235002</v>
          </cell>
          <cell r="D14">
            <v>2.99</v>
          </cell>
        </row>
        <row r="15">
          <cell r="B15">
            <v>-5</v>
          </cell>
          <cell r="C15">
            <v>3.2531550118696781</v>
          </cell>
          <cell r="D15">
            <v>3.25</v>
          </cell>
        </row>
        <row r="16">
          <cell r="B16">
            <v>-4</v>
          </cell>
          <cell r="C16">
            <v>3.5288773491954464</v>
          </cell>
          <cell r="D16">
            <v>3.52</v>
          </cell>
        </row>
        <row r="17">
          <cell r="B17">
            <v>-3</v>
          </cell>
          <cell r="C17">
            <v>3.8256638610382763</v>
          </cell>
          <cell r="D17">
            <v>3.82</v>
          </cell>
        </row>
        <row r="18">
          <cell r="B18">
            <v>-2</v>
          </cell>
          <cell r="C18">
            <v>4.1449412991488446</v>
          </cell>
          <cell r="D18">
            <v>4.1399999999999997</v>
          </cell>
        </row>
        <row r="19">
          <cell r="B19">
            <v>-1</v>
          </cell>
          <cell r="C19">
            <v>4.4882200700484072</v>
          </cell>
          <cell r="D19">
            <v>4.49</v>
          </cell>
        </row>
        <row r="20">
          <cell r="B20">
            <v>0</v>
          </cell>
          <cell r="C20">
            <v>4.8570983224858253</v>
          </cell>
          <cell r="D20">
            <v>4.8600000000000003</v>
          </cell>
        </row>
        <row r="21">
          <cell r="B21">
            <v>1</v>
          </cell>
          <cell r="C21">
            <v>5.225884997780839</v>
          </cell>
          <cell r="D21">
            <v>5.19</v>
          </cell>
        </row>
        <row r="22">
          <cell r="B22">
            <v>2</v>
          </cell>
          <cell r="C22">
            <v>5.5884346970581795</v>
          </cell>
          <cell r="D22">
            <v>5.56</v>
          </cell>
        </row>
        <row r="23">
          <cell r="B23">
            <v>3</v>
          </cell>
          <cell r="C23">
            <v>5.9732342336324304</v>
          </cell>
          <cell r="D23">
            <v>5.95</v>
          </cell>
        </row>
        <row r="24">
          <cell r="B24">
            <v>4</v>
          </cell>
          <cell r="C24">
            <v>6.3814625802020739</v>
          </cell>
          <cell r="D24">
            <v>6.36</v>
          </cell>
        </row>
        <row r="25">
          <cell r="B25">
            <v>5</v>
          </cell>
          <cell r="C25">
            <v>6.8143506194156069</v>
          </cell>
          <cell r="D25">
            <v>6.8</v>
          </cell>
        </row>
        <row r="26">
          <cell r="B26">
            <v>6</v>
          </cell>
          <cell r="C26">
            <v>7.2731829141105537</v>
          </cell>
          <cell r="D26">
            <v>7.27</v>
          </cell>
        </row>
        <row r="27">
          <cell r="B27">
            <v>7</v>
          </cell>
          <cell r="C27">
            <v>7.7592995168928312</v>
          </cell>
          <cell r="D27">
            <v>7.76</v>
          </cell>
        </row>
        <row r="28">
          <cell r="B28">
            <v>8</v>
          </cell>
          <cell r="C28">
            <v>8.2740978192367471</v>
          </cell>
          <cell r="D28">
            <v>8.2799999999999994</v>
          </cell>
        </row>
        <row r="29">
          <cell r="B29">
            <v>9</v>
          </cell>
          <cell r="C29">
            <v>8.8190344402660426</v>
          </cell>
          <cell r="D29">
            <v>8.83</v>
          </cell>
        </row>
        <row r="30">
          <cell r="B30">
            <v>10</v>
          </cell>
          <cell r="C30">
            <v>9.3956271553580546</v>
          </cell>
          <cell r="D30">
            <v>9.41</v>
          </cell>
        </row>
        <row r="31">
          <cell r="B31">
            <v>11</v>
          </cell>
          <cell r="C31">
            <v>10.005456864693075</v>
          </cell>
          <cell r="D31">
            <v>10.02</v>
          </cell>
        </row>
        <row r="32">
          <cell r="B32">
            <v>12</v>
          </cell>
          <cell r="C32">
            <v>10.650169601851895</v>
          </cell>
          <cell r="D32">
            <v>10.67</v>
          </cell>
        </row>
        <row r="33">
          <cell r="B33">
            <v>13</v>
          </cell>
          <cell r="C33">
            <v>11.33147858254423</v>
          </cell>
          <cell r="D33">
            <v>11.35</v>
          </cell>
        </row>
        <row r="34">
          <cell r="B34">
            <v>14</v>
          </cell>
          <cell r="C34">
            <v>12.051166293531059</v>
          </cell>
          <cell r="D34">
            <v>12.07</v>
          </cell>
        </row>
        <row r="35">
          <cell r="B35">
            <v>15</v>
          </cell>
          <cell r="C35">
            <v>12.811086621783215</v>
          </cell>
          <cell r="D35">
            <v>12.83</v>
          </cell>
        </row>
        <row r="36">
          <cell r="B36">
            <v>16</v>
          </cell>
          <cell r="C36">
            <v>13.613167023899065</v>
          </cell>
          <cell r="D36">
            <v>13.63</v>
          </cell>
        </row>
        <row r="37">
          <cell r="B37">
            <v>17</v>
          </cell>
          <cell r="C37">
            <v>14.459410735782807</v>
          </cell>
          <cell r="D37">
            <v>14.48</v>
          </cell>
        </row>
        <row r="38">
          <cell r="B38">
            <v>18</v>
          </cell>
          <cell r="C38">
            <v>15.351899022564536</v>
          </cell>
          <cell r="D38">
            <v>15.36</v>
          </cell>
        </row>
        <row r="39">
          <cell r="B39">
            <v>19</v>
          </cell>
          <cell r="C39">
            <v>16.292793468722884</v>
          </cell>
          <cell r="D39">
            <v>16.3</v>
          </cell>
        </row>
        <row r="40">
          <cell r="B40">
            <v>20</v>
          </cell>
          <cell r="C40">
            <v>17.284338308349703</v>
          </cell>
          <cell r="D40">
            <v>17.28</v>
          </cell>
        </row>
        <row r="41">
          <cell r="B41">
            <v>21</v>
          </cell>
          <cell r="C41">
            <v>18.328862795475828</v>
          </cell>
          <cell r="D41">
            <v>18.32</v>
          </cell>
        </row>
        <row r="42">
          <cell r="B42">
            <v>22</v>
          </cell>
          <cell r="C42">
            <v>19.428783614355712</v>
          </cell>
          <cell r="D42">
            <v>19.41</v>
          </cell>
        </row>
        <row r="43">
          <cell r="B43">
            <v>23</v>
          </cell>
          <cell r="C43">
            <v>20.58660732958808</v>
          </cell>
          <cell r="D43">
            <v>20.55</v>
          </cell>
        </row>
        <row r="44">
          <cell r="B44">
            <v>24</v>
          </cell>
          <cell r="C44">
            <v>21.804932875929047</v>
          </cell>
          <cell r="D44">
            <v>21.75</v>
          </cell>
        </row>
        <row r="45">
          <cell r="B45">
            <v>25</v>
          </cell>
          <cell r="C45">
            <v>23.086454087631392</v>
          </cell>
          <cell r="D45">
            <v>23.01</v>
          </cell>
        </row>
        <row r="46">
          <cell r="B46">
            <v>26</v>
          </cell>
          <cell r="C46">
            <v>24.433962267126685</v>
          </cell>
          <cell r="D46">
            <v>24.33</v>
          </cell>
        </row>
        <row r="47">
          <cell r="B47">
            <v>27</v>
          </cell>
          <cell r="C47">
            <v>25.850348792840826</v>
          </cell>
          <cell r="D47">
            <v>25.72</v>
          </cell>
        </row>
        <row r="48">
          <cell r="B48">
            <v>28</v>
          </cell>
          <cell r="C48">
            <v>27.338607765917715</v>
          </cell>
          <cell r="D48">
            <v>27.18</v>
          </cell>
        </row>
        <row r="49">
          <cell r="B49">
            <v>29</v>
          </cell>
          <cell r="C49">
            <v>28.901838695601441</v>
          </cell>
          <cell r="D49">
            <v>28.71</v>
          </cell>
        </row>
        <row r="50">
          <cell r="B50">
            <v>30</v>
          </cell>
          <cell r="C50">
            <v>30.543249223009067</v>
          </cell>
          <cell r="D50">
            <v>30.31</v>
          </cell>
        </row>
        <row r="51">
          <cell r="B51">
            <v>31</v>
          </cell>
          <cell r="C51">
            <v>32.266157883003459</v>
          </cell>
        </row>
        <row r="52">
          <cell r="B52">
            <v>32</v>
          </cell>
          <cell r="C52">
            <v>34.073996903857477</v>
          </cell>
        </row>
        <row r="53">
          <cell r="B53">
            <v>33</v>
          </cell>
          <cell r="C53">
            <v>35.970315044378168</v>
          </cell>
        </row>
        <row r="54">
          <cell r="B54">
            <v>34</v>
          </cell>
          <cell r="C54">
            <v>37.958780468142237</v>
          </cell>
        </row>
        <row r="55">
          <cell r="B55">
            <v>35</v>
          </cell>
          <cell r="C55">
            <v>40.043183654470525</v>
          </cell>
        </row>
        <row r="56">
          <cell r="B56">
            <v>36</v>
          </cell>
          <cell r="C56">
            <v>42.227440345752818</v>
          </cell>
        </row>
        <row r="57">
          <cell r="B57">
            <v>37</v>
          </cell>
          <cell r="C57">
            <v>44.5155945307135</v>
          </cell>
        </row>
        <row r="58">
          <cell r="B58">
            <v>38</v>
          </cell>
          <cell r="C58">
            <v>46.911821463187465</v>
          </cell>
        </row>
        <row r="59">
          <cell r="B59">
            <v>39</v>
          </cell>
          <cell r="C59">
            <v>49.420430715960535</v>
          </cell>
        </row>
        <row r="60">
          <cell r="B60">
            <v>40</v>
          </cell>
          <cell r="C60">
            <v>52.045869269204317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40D70-307D-E34F-A259-0C574CB91CD4}">
  <dimension ref="A1:Q60"/>
  <sheetViews>
    <sheetView tabSelected="1" topLeftCell="B1" zoomScale="200" workbookViewId="0">
      <selection activeCell="J7" sqref="J7"/>
    </sheetView>
  </sheetViews>
  <sheetFormatPr baseColWidth="10" defaultColWidth="7.6640625" defaultRowHeight="13" x14ac:dyDescent="0.15"/>
  <cols>
    <col min="1" max="1" width="0.5" customWidth="1"/>
    <col min="7" max="7" width="10" customWidth="1"/>
    <col min="8" max="8" width="5.83203125" customWidth="1"/>
    <col min="9" max="9" width="8.5" customWidth="1"/>
    <col min="10" max="10" width="8.83203125" customWidth="1"/>
    <col min="11" max="11" width="0.6640625" customWidth="1"/>
  </cols>
  <sheetData>
    <row r="1" spans="1:17" ht="4" customHeight="1" thickBo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7" x14ac:dyDescent="0.15">
      <c r="A2" s="1"/>
      <c r="B2" s="2" t="s">
        <v>0</v>
      </c>
      <c r="C2" s="3"/>
      <c r="D2" s="3"/>
      <c r="E2" s="3"/>
      <c r="F2" s="3"/>
      <c r="G2" s="3"/>
      <c r="H2" s="3"/>
      <c r="I2" s="4" t="s">
        <v>1</v>
      </c>
      <c r="J2" s="5"/>
      <c r="K2" s="1"/>
    </row>
    <row r="3" spans="1:17" s="12" customFormat="1" ht="15" x14ac:dyDescent="0.2">
      <c r="A3" s="6"/>
      <c r="B3" s="7" t="s">
        <v>2</v>
      </c>
      <c r="C3" s="8" t="s">
        <v>3</v>
      </c>
      <c r="D3" s="9" t="s">
        <v>4</v>
      </c>
      <c r="E3" s="9" t="s">
        <v>5</v>
      </c>
      <c r="F3" s="10"/>
      <c r="G3" s="10"/>
      <c r="H3" s="10"/>
      <c r="I3" s="10"/>
      <c r="J3" s="11"/>
      <c r="K3" s="6"/>
    </row>
    <row r="4" spans="1:17" x14ac:dyDescent="0.15">
      <c r="A4" s="1"/>
      <c r="B4" s="13">
        <v>74</v>
      </c>
      <c r="C4" s="14">
        <v>0</v>
      </c>
      <c r="D4" s="15">
        <f>EXP(IF(C4&gt;0,J5,I5)-IF(C4&gt;0,J6,I6)/(273.16+C4))</f>
        <v>4.8570983224858253</v>
      </c>
      <c r="E4" s="15">
        <f>D4*B4/100</f>
        <v>3.5942527586395108</v>
      </c>
      <c r="F4" s="16"/>
      <c r="G4" s="16"/>
      <c r="H4" s="16"/>
      <c r="I4" s="16" t="s">
        <v>6</v>
      </c>
      <c r="J4" s="17" t="s">
        <v>7</v>
      </c>
      <c r="K4" s="1"/>
    </row>
    <row r="5" spans="1:17" ht="15" x14ac:dyDescent="0.15">
      <c r="A5" s="1"/>
      <c r="B5" s="18" t="s">
        <v>8</v>
      </c>
      <c r="C5" s="19"/>
      <c r="D5" s="20" t="s">
        <v>9</v>
      </c>
      <c r="E5" s="16"/>
      <c r="F5" s="20" t="s">
        <v>10</v>
      </c>
      <c r="G5" s="16"/>
      <c r="H5" s="20" t="s">
        <v>11</v>
      </c>
      <c r="I5" s="21">
        <v>23.077000000000002</v>
      </c>
      <c r="J5" s="22">
        <v>20.11</v>
      </c>
      <c r="K5" s="1"/>
    </row>
    <row r="6" spans="1:17" ht="14" thickBot="1" x14ac:dyDescent="0.2">
      <c r="A6" s="1"/>
      <c r="B6" s="23"/>
      <c r="C6" s="24"/>
      <c r="D6" s="24"/>
      <c r="E6" s="24"/>
      <c r="F6" s="25" t="s">
        <v>12</v>
      </c>
      <c r="G6" s="26"/>
      <c r="H6" s="27" t="s">
        <v>13</v>
      </c>
      <c r="I6" s="28">
        <v>5872</v>
      </c>
      <c r="J6" s="29">
        <v>5060</v>
      </c>
      <c r="K6" s="1"/>
    </row>
    <row r="7" spans="1:17" ht="4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7" x14ac:dyDescent="0.15">
      <c r="B8" t="s">
        <v>14</v>
      </c>
      <c r="Q8">
        <f t="shared" ref="Q8:Q58" si="0">1/(B10+273.16)</f>
        <v>3.7999696002431979E-3</v>
      </c>
    </row>
    <row r="9" spans="1:17" ht="15" x14ac:dyDescent="0.2">
      <c r="B9" s="30" t="s">
        <v>3</v>
      </c>
      <c r="C9" t="s">
        <v>15</v>
      </c>
      <c r="D9" s="12" t="s">
        <v>16</v>
      </c>
      <c r="Q9">
        <f t="shared" si="0"/>
        <v>3.7855844942459114E-3</v>
      </c>
    </row>
    <row r="10" spans="1:17" x14ac:dyDescent="0.15">
      <c r="B10">
        <v>-10</v>
      </c>
      <c r="C10" s="31">
        <f>EXP(I$5-I$6/(273.16+B10))</f>
        <v>2.1459417651388994</v>
      </c>
      <c r="D10">
        <v>2.14</v>
      </c>
      <c r="Q10">
        <f t="shared" si="0"/>
        <v>3.7713078895761048E-3</v>
      </c>
    </row>
    <row r="11" spans="1:17" x14ac:dyDescent="0.15">
      <c r="B11">
        <v>-9</v>
      </c>
      <c r="C11" s="31">
        <f t="shared" ref="C11:C20" si="1">EXP(I$5-I$6/(273.16+B11))</f>
        <v>2.3350839649974193</v>
      </c>
      <c r="D11">
        <v>2.33</v>
      </c>
      <c r="Q11">
        <f t="shared" si="0"/>
        <v>3.7571385632702132E-3</v>
      </c>
    </row>
    <row r="12" spans="1:17" x14ac:dyDescent="0.15">
      <c r="B12">
        <v>-8</v>
      </c>
      <c r="C12" s="31">
        <f t="shared" si="1"/>
        <v>2.5392787205314624</v>
      </c>
      <c r="D12">
        <v>2.5299999999999998</v>
      </c>
      <c r="Q12">
        <f t="shared" si="0"/>
        <v>3.7430753106752505E-3</v>
      </c>
    </row>
    <row r="13" spans="1:17" x14ac:dyDescent="0.15">
      <c r="B13">
        <v>-7</v>
      </c>
      <c r="C13" s="31">
        <f t="shared" si="1"/>
        <v>2.7595906581833822</v>
      </c>
      <c r="D13">
        <v>2.75</v>
      </c>
      <c r="Q13">
        <f t="shared" si="0"/>
        <v>3.7291169451073984E-3</v>
      </c>
    </row>
    <row r="14" spans="1:17" x14ac:dyDescent="0.15">
      <c r="B14">
        <v>-6</v>
      </c>
      <c r="C14" s="31">
        <f t="shared" si="1"/>
        <v>2.9971498159235002</v>
      </c>
      <c r="D14">
        <v>2.99</v>
      </c>
      <c r="Q14">
        <f t="shared" si="0"/>
        <v>3.7152622975182045E-3</v>
      </c>
    </row>
    <row r="15" spans="1:17" x14ac:dyDescent="0.15">
      <c r="B15">
        <v>-5</v>
      </c>
      <c r="C15" s="31">
        <f t="shared" si="1"/>
        <v>3.2531550118696781</v>
      </c>
      <c r="D15">
        <v>3.25</v>
      </c>
      <c r="Q15">
        <f t="shared" si="0"/>
        <v>3.7015102161681965E-3</v>
      </c>
    </row>
    <row r="16" spans="1:17" x14ac:dyDescent="0.15">
      <c r="B16">
        <v>-4</v>
      </c>
      <c r="C16" s="31">
        <f t="shared" si="1"/>
        <v>3.5288773491954464</v>
      </c>
      <c r="D16">
        <v>3.52</v>
      </c>
      <c r="Q16">
        <f t="shared" si="0"/>
        <v>3.6878595663077146E-3</v>
      </c>
    </row>
    <row r="17" spans="2:17" x14ac:dyDescent="0.15">
      <c r="B17">
        <v>-3</v>
      </c>
      <c r="C17" s="31">
        <f t="shared" si="1"/>
        <v>3.8256638610382763</v>
      </c>
      <c r="D17">
        <v>3.82</v>
      </c>
      <c r="Q17">
        <f t="shared" si="0"/>
        <v>3.6743092298647849E-3</v>
      </c>
    </row>
    <row r="18" spans="2:17" x14ac:dyDescent="0.15">
      <c r="B18">
        <v>-2</v>
      </c>
      <c r="C18" s="31">
        <f t="shared" si="1"/>
        <v>4.1449412991488446</v>
      </c>
      <c r="D18">
        <v>4.1399999999999997</v>
      </c>
      <c r="Q18">
        <f t="shared" si="0"/>
        <v>3.6608581051398447E-3</v>
      </c>
    </row>
    <row r="19" spans="2:17" x14ac:dyDescent="0.15">
      <c r="B19">
        <v>-1</v>
      </c>
      <c r="C19" s="31">
        <f t="shared" si="1"/>
        <v>4.4882200700484072</v>
      </c>
      <c r="D19">
        <v>4.49</v>
      </c>
      <c r="Q19">
        <f t="shared" si="0"/>
        <v>3.6475051065071487E-3</v>
      </c>
    </row>
    <row r="20" spans="2:17" x14ac:dyDescent="0.15">
      <c r="B20">
        <v>0</v>
      </c>
      <c r="C20" s="31">
        <f t="shared" si="1"/>
        <v>4.8570983224858253</v>
      </c>
      <c r="D20">
        <v>4.8600000000000003</v>
      </c>
      <c r="Q20">
        <f t="shared" si="0"/>
        <v>3.634249164122692E-3</v>
      </c>
    </row>
    <row r="21" spans="2:17" x14ac:dyDescent="0.15">
      <c r="B21">
        <v>1</v>
      </c>
      <c r="C21" s="31">
        <f>EXP(J$5-J$6/(273.16+B21))</f>
        <v>5.225884997780839</v>
      </c>
      <c r="D21">
        <v>5.19</v>
      </c>
      <c r="Q21">
        <f t="shared" si="0"/>
        <v>3.6210892236384702E-3</v>
      </c>
    </row>
    <row r="22" spans="2:17" x14ac:dyDescent="0.15">
      <c r="B22">
        <v>2</v>
      </c>
      <c r="C22" s="31">
        <f t="shared" ref="C22:C60" si="2">EXP(J$5-J$6/(273.16+B22))</f>
        <v>5.5884346970581795</v>
      </c>
      <c r="D22">
        <v>5.56</v>
      </c>
      <c r="Q22">
        <f t="shared" si="0"/>
        <v>3.6080242459229322E-3</v>
      </c>
    </row>
    <row r="23" spans="2:17" x14ac:dyDescent="0.15">
      <c r="B23">
        <v>3</v>
      </c>
      <c r="C23" s="31">
        <f t="shared" si="2"/>
        <v>5.9732342336324304</v>
      </c>
      <c r="D23">
        <v>5.95</v>
      </c>
      <c r="Q23">
        <f t="shared" si="0"/>
        <v>3.5950532067874599E-3</v>
      </c>
    </row>
    <row r="24" spans="2:17" x14ac:dyDescent="0.15">
      <c r="B24">
        <v>4</v>
      </c>
      <c r="C24" s="31">
        <f t="shared" si="2"/>
        <v>6.3814625802020739</v>
      </c>
      <c r="D24">
        <v>6.36</v>
      </c>
      <c r="Q24">
        <f t="shared" si="0"/>
        <v>3.5821750967187272E-3</v>
      </c>
    </row>
    <row r="25" spans="2:17" x14ac:dyDescent="0.15">
      <c r="B25">
        <v>5</v>
      </c>
      <c r="C25" s="31">
        <f t="shared" si="2"/>
        <v>6.8143506194156069</v>
      </c>
      <c r="D25">
        <v>6.8</v>
      </c>
      <c r="Q25">
        <f t="shared" si="0"/>
        <v>3.56938892061679E-3</v>
      </c>
    </row>
    <row r="26" spans="2:17" x14ac:dyDescent="0.15">
      <c r="B26">
        <v>6</v>
      </c>
      <c r="C26" s="31">
        <f t="shared" si="2"/>
        <v>7.2731829141105537</v>
      </c>
      <c r="D26">
        <v>7.27</v>
      </c>
      <c r="Q26">
        <f t="shared" si="0"/>
        <v>3.5566936975387677E-3</v>
      </c>
    </row>
    <row r="27" spans="2:17" x14ac:dyDescent="0.15">
      <c r="B27">
        <v>7</v>
      </c>
      <c r="C27" s="31">
        <f t="shared" si="2"/>
        <v>7.7592995168928312</v>
      </c>
      <c r="D27">
        <v>7.76</v>
      </c>
      <c r="Q27">
        <f t="shared" si="0"/>
        <v>3.5440884604479726E-3</v>
      </c>
    </row>
    <row r="28" spans="2:17" x14ac:dyDescent="0.15">
      <c r="B28">
        <v>8</v>
      </c>
      <c r="C28" s="31">
        <f t="shared" si="2"/>
        <v>8.2740978192367471</v>
      </c>
      <c r="D28">
        <v>8.2799999999999994</v>
      </c>
      <c r="Q28">
        <f t="shared" si="0"/>
        <v>3.5315722559683569E-3</v>
      </c>
    </row>
    <row r="29" spans="2:17" x14ac:dyDescent="0.15">
      <c r="B29">
        <v>9</v>
      </c>
      <c r="C29" s="31">
        <f t="shared" si="2"/>
        <v>8.8190344402660426</v>
      </c>
      <c r="D29">
        <v>8.83</v>
      </c>
      <c r="Q29">
        <f t="shared" si="0"/>
        <v>3.5191441441441438E-3</v>
      </c>
    </row>
    <row r="30" spans="2:17" x14ac:dyDescent="0.15">
      <c r="B30">
        <v>10</v>
      </c>
      <c r="C30" s="31">
        <f t="shared" si="2"/>
        <v>9.3956271553580546</v>
      </c>
      <c r="D30">
        <v>9.41</v>
      </c>
      <c r="Q30">
        <f t="shared" si="0"/>
        <v>3.5068031982045163E-3</v>
      </c>
    </row>
    <row r="31" spans="2:17" x14ac:dyDescent="0.15">
      <c r="B31">
        <v>11</v>
      </c>
      <c r="C31" s="31">
        <f t="shared" si="2"/>
        <v>10.005456864693075</v>
      </c>
      <c r="D31">
        <v>10.02</v>
      </c>
      <c r="Q31">
        <f t="shared" si="0"/>
        <v>3.4945485043332398E-3</v>
      </c>
    </row>
    <row r="32" spans="2:17" x14ac:dyDescent="0.15">
      <c r="B32">
        <v>12</v>
      </c>
      <c r="C32" s="31">
        <f t="shared" si="2"/>
        <v>10.650169601851895</v>
      </c>
      <c r="D32">
        <v>10.67</v>
      </c>
      <c r="Q32">
        <f t="shared" si="0"/>
        <v>3.4823791614430975E-3</v>
      </c>
    </row>
    <row r="33" spans="2:17" x14ac:dyDescent="0.15">
      <c r="B33">
        <v>13</v>
      </c>
      <c r="C33" s="31">
        <f t="shared" si="2"/>
        <v>11.33147858254423</v>
      </c>
      <c r="D33">
        <v>11.35</v>
      </c>
      <c r="Q33">
        <f t="shared" si="0"/>
        <v>3.4702942809550245E-3</v>
      </c>
    </row>
    <row r="34" spans="2:17" x14ac:dyDescent="0.15">
      <c r="B34">
        <v>14</v>
      </c>
      <c r="C34" s="31">
        <f t="shared" si="2"/>
        <v>12.051166293531059</v>
      </c>
      <c r="D34">
        <v>12.07</v>
      </c>
      <c r="Q34">
        <f t="shared" si="0"/>
        <v>3.4582929865818227E-3</v>
      </c>
    </row>
    <row r="35" spans="2:17" x14ac:dyDescent="0.15">
      <c r="B35">
        <v>15</v>
      </c>
      <c r="C35" s="31">
        <f t="shared" si="2"/>
        <v>12.811086621783215</v>
      </c>
      <c r="D35">
        <v>12.83</v>
      </c>
      <c r="Q35">
        <f t="shared" si="0"/>
        <v>3.4463744141163492E-3</v>
      </c>
    </row>
    <row r="36" spans="2:17" x14ac:dyDescent="0.15">
      <c r="B36">
        <v>16</v>
      </c>
      <c r="C36" s="31">
        <f t="shared" si="2"/>
        <v>13.613167023899065</v>
      </c>
      <c r="D36">
        <v>13.63</v>
      </c>
      <c r="Q36">
        <f t="shared" si="0"/>
        <v>3.4345377112240689E-3</v>
      </c>
    </row>
    <row r="37" spans="2:17" x14ac:dyDescent="0.15">
      <c r="B37">
        <v>17</v>
      </c>
      <c r="C37" s="31">
        <f t="shared" si="2"/>
        <v>14.459410735782807</v>
      </c>
      <c r="D37">
        <v>14.48</v>
      </c>
      <c r="Q37">
        <f t="shared" si="0"/>
        <v>3.4227820372398684E-3</v>
      </c>
    </row>
    <row r="38" spans="2:17" x14ac:dyDescent="0.15">
      <c r="B38">
        <v>18</v>
      </c>
      <c r="C38" s="31">
        <f t="shared" si="2"/>
        <v>15.351899022564536</v>
      </c>
      <c r="D38">
        <v>15.36</v>
      </c>
      <c r="Q38">
        <f t="shared" si="0"/>
        <v>3.411106562969027E-3</v>
      </c>
    </row>
    <row r="39" spans="2:17" x14ac:dyDescent="0.15">
      <c r="B39">
        <v>19</v>
      </c>
      <c r="C39" s="31">
        <f t="shared" si="2"/>
        <v>16.292793468722884</v>
      </c>
      <c r="D39">
        <v>16.3</v>
      </c>
      <c r="Q39">
        <f t="shared" si="0"/>
        <v>3.399510470492249E-3</v>
      </c>
    </row>
    <row r="40" spans="2:17" x14ac:dyDescent="0.15">
      <c r="B40">
        <v>20</v>
      </c>
      <c r="C40" s="31">
        <f t="shared" si="2"/>
        <v>17.284338308349703</v>
      </c>
      <c r="D40">
        <v>17.28</v>
      </c>
      <c r="Q40">
        <f t="shared" si="0"/>
        <v>3.3879929529746573E-3</v>
      </c>
    </row>
    <row r="41" spans="2:17" x14ac:dyDescent="0.15">
      <c r="B41">
        <v>21</v>
      </c>
      <c r="C41" s="31">
        <f t="shared" si="2"/>
        <v>18.328862795475828</v>
      </c>
      <c r="D41">
        <v>18.32</v>
      </c>
      <c r="Q41">
        <f t="shared" si="0"/>
        <v>3.3765532144786601E-3</v>
      </c>
    </row>
    <row r="42" spans="2:17" x14ac:dyDescent="0.15">
      <c r="B42">
        <v>22</v>
      </c>
      <c r="C42" s="31">
        <f t="shared" si="2"/>
        <v>19.428783614355712</v>
      </c>
      <c r="D42">
        <v>19.41</v>
      </c>
      <c r="Q42">
        <f t="shared" si="0"/>
        <v>3.3651904697805891E-3</v>
      </c>
    </row>
    <row r="43" spans="2:17" x14ac:dyDescent="0.15">
      <c r="B43">
        <v>23</v>
      </c>
      <c r="C43" s="31">
        <f t="shared" si="2"/>
        <v>20.58660732958808</v>
      </c>
      <c r="D43">
        <v>20.55</v>
      </c>
      <c r="Q43">
        <f t="shared" si="0"/>
        <v>3.3539039441910379E-3</v>
      </c>
    </row>
    <row r="44" spans="2:17" x14ac:dyDescent="0.15">
      <c r="B44">
        <v>24</v>
      </c>
      <c r="C44" s="31">
        <f t="shared" si="2"/>
        <v>21.804932875929047</v>
      </c>
      <c r="D44">
        <v>21.75</v>
      </c>
      <c r="Q44">
        <f t="shared" si="0"/>
        <v>3.3426928733787937E-3</v>
      </c>
    </row>
    <row r="45" spans="2:17" x14ac:dyDescent="0.15">
      <c r="B45">
        <v>25</v>
      </c>
      <c r="C45" s="31">
        <f t="shared" si="2"/>
        <v>23.086454087631392</v>
      </c>
      <c r="D45">
        <v>23.01</v>
      </c>
      <c r="Q45">
        <f t="shared" si="0"/>
        <v>3.3315565031982941E-3</v>
      </c>
    </row>
    <row r="46" spans="2:17" x14ac:dyDescent="0.15">
      <c r="B46">
        <v>26</v>
      </c>
      <c r="C46" s="31">
        <f t="shared" si="2"/>
        <v>24.433962267126685</v>
      </c>
      <c r="D46">
        <v>24.33</v>
      </c>
      <c r="Q46">
        <f t="shared" si="0"/>
        <v>3.3204940895205206E-3</v>
      </c>
    </row>
    <row r="47" spans="2:17" x14ac:dyDescent="0.15">
      <c r="B47">
        <v>27</v>
      </c>
      <c r="C47" s="31">
        <f t="shared" si="2"/>
        <v>25.850348792840826</v>
      </c>
      <c r="D47">
        <v>25.72</v>
      </c>
      <c r="Q47">
        <f t="shared" si="0"/>
        <v>3.309504898067249E-3</v>
      </c>
    </row>
    <row r="48" spans="2:17" x14ac:dyDescent="0.15">
      <c r="B48">
        <v>28</v>
      </c>
      <c r="C48" s="31">
        <f t="shared" si="2"/>
        <v>27.338607765917715</v>
      </c>
      <c r="D48">
        <v>27.18</v>
      </c>
      <c r="Q48">
        <f t="shared" si="0"/>
        <v>3.2985882042485815E-3</v>
      </c>
    </row>
    <row r="49" spans="2:17" x14ac:dyDescent="0.15">
      <c r="B49">
        <v>29</v>
      </c>
      <c r="C49" s="31">
        <f t="shared" si="2"/>
        <v>28.901838695601441</v>
      </c>
      <c r="D49">
        <v>28.71</v>
      </c>
      <c r="Q49">
        <f t="shared" si="0"/>
        <v>3.2877432930036822E-3</v>
      </c>
    </row>
    <row r="50" spans="2:17" x14ac:dyDescent="0.15">
      <c r="B50">
        <v>30</v>
      </c>
      <c r="C50" s="31">
        <f t="shared" si="2"/>
        <v>30.543249223009067</v>
      </c>
      <c r="D50">
        <v>30.31</v>
      </c>
      <c r="Q50">
        <f t="shared" si="0"/>
        <v>3.2769694586446451E-3</v>
      </c>
    </row>
    <row r="51" spans="2:17" x14ac:dyDescent="0.15">
      <c r="B51">
        <v>31</v>
      </c>
      <c r="C51" s="31">
        <f t="shared" si="2"/>
        <v>32.266157883003459</v>
      </c>
      <c r="Q51">
        <f t="shared" si="0"/>
        <v>3.2662660047034229E-3</v>
      </c>
    </row>
    <row r="52" spans="2:17" x14ac:dyDescent="0.15">
      <c r="B52">
        <v>32</v>
      </c>
      <c r="C52" s="31">
        <f t="shared" si="2"/>
        <v>34.073996903857477</v>
      </c>
      <c r="Q52">
        <f t="shared" si="0"/>
        <v>3.2556322437817422E-3</v>
      </c>
    </row>
    <row r="53" spans="2:17" x14ac:dyDescent="0.15">
      <c r="B53">
        <v>33</v>
      </c>
      <c r="C53" s="31">
        <f t="shared" si="2"/>
        <v>35.970315044378168</v>
      </c>
      <c r="Q53">
        <f t="shared" si="0"/>
        <v>3.2450674974039456E-3</v>
      </c>
    </row>
    <row r="54" spans="2:17" x14ac:dyDescent="0.15">
      <c r="B54">
        <v>34</v>
      </c>
      <c r="C54" s="31">
        <f t="shared" si="2"/>
        <v>37.958780468142237</v>
      </c>
      <c r="Q54">
        <f t="shared" si="0"/>
        <v>3.2345710958726868E-3</v>
      </c>
    </row>
    <row r="55" spans="2:17" x14ac:dyDescent="0.15">
      <c r="B55">
        <v>35</v>
      </c>
      <c r="C55" s="31">
        <f t="shared" si="2"/>
        <v>40.043183654470525</v>
      </c>
      <c r="Q55">
        <f t="shared" si="0"/>
        <v>3.224142378127418E-3</v>
      </c>
    </row>
    <row r="56" spans="2:17" x14ac:dyDescent="0.15">
      <c r="B56">
        <v>36</v>
      </c>
      <c r="C56" s="31">
        <f t="shared" si="2"/>
        <v>42.227440345752818</v>
      </c>
      <c r="Q56">
        <f t="shared" si="0"/>
        <v>3.2137806916056047E-3</v>
      </c>
    </row>
    <row r="57" spans="2:17" x14ac:dyDescent="0.15">
      <c r="B57">
        <v>37</v>
      </c>
      <c r="C57" s="31">
        <f t="shared" si="2"/>
        <v>44.5155945307135</v>
      </c>
      <c r="Q57">
        <f t="shared" si="0"/>
        <v>3.2034853921066118E-3</v>
      </c>
    </row>
    <row r="58" spans="2:17" x14ac:dyDescent="0.15">
      <c r="B58">
        <v>38</v>
      </c>
      <c r="C58" s="31">
        <f t="shared" si="2"/>
        <v>46.911821463187465</v>
      </c>
      <c r="Q58">
        <f t="shared" si="0"/>
        <v>3.1932558436581935E-3</v>
      </c>
    </row>
    <row r="59" spans="2:17" x14ac:dyDescent="0.15">
      <c r="B59">
        <v>39</v>
      </c>
      <c r="C59" s="31">
        <f t="shared" si="2"/>
        <v>49.420430715960535</v>
      </c>
    </row>
    <row r="60" spans="2:17" x14ac:dyDescent="0.15">
      <c r="B60">
        <v>40</v>
      </c>
      <c r="C60" s="31">
        <f t="shared" si="2"/>
        <v>52.045869269204317</v>
      </c>
    </row>
  </sheetData>
  <mergeCells count="1">
    <mergeCell ref="F6:G6"/>
  </mergeCells>
  <pageMargins left="0.75" right="0.75" top="1" bottom="1" header="0.5" footer="0.5"/>
  <drawing r:id="rId1"/>
  <legacyDrawing r:id="rId2"/>
  <oleObjects>
    <mc:AlternateContent xmlns:mc="http://schemas.openxmlformats.org/markup-compatibility/2006">
      <mc:Choice Requires="x14">
        <oleObject progId="Equation.3" shapeId="1025" r:id="rId3">
          <objectPr defaultSize="0" autoPict="0" r:id="rId4">
            <anchor moveWithCells="1">
              <from>
                <xdr:col>6</xdr:col>
                <xdr:colOff>25400</xdr:colOff>
                <xdr:row>2</xdr:row>
                <xdr:rowOff>63500</xdr:rowOff>
              </from>
              <to>
                <xdr:col>7</xdr:col>
                <xdr:colOff>177800</xdr:colOff>
                <xdr:row>4</xdr:row>
                <xdr:rowOff>139700</xdr:rowOff>
              </to>
            </anchor>
          </objectPr>
        </oleObject>
      </mc:Choice>
      <mc:Fallback>
        <oleObject progId="Equation.3" shapeId="1025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Mättnadsånghalt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Lars-Olof Nilsson</dc:creator>
  <cp:lastModifiedBy>Lars-Olof Nilsson</cp:lastModifiedBy>
  <dcterms:created xsi:type="dcterms:W3CDTF">2020-11-26T15:38:48Z</dcterms:created>
  <dcterms:modified xsi:type="dcterms:W3CDTF">2020-11-26T15:39:56Z</dcterms:modified>
</cp:coreProperties>
</file>